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Formularz nr 1" sheetId="1" r:id="rId1"/>
    <sheet name="Formularz nr 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<sst xmlns="http://schemas.openxmlformats.org/spreadsheetml/2006/main" count="137" uniqueCount="124">
  <si>
    <t>L.p.</t>
  </si>
  <si>
    <t>Wpływy</t>
  </si>
  <si>
    <t xml:space="preserve">                …………………………</t>
  </si>
  <si>
    <t>z tego:</t>
  </si>
  <si>
    <t>I.1.</t>
  </si>
  <si>
    <t xml:space="preserve">  odpis dla OIA  50%</t>
  </si>
  <si>
    <t xml:space="preserve">  odpis na rzecz KIA 30%</t>
  </si>
  <si>
    <t>I.3.</t>
  </si>
  <si>
    <t>I.2.</t>
  </si>
  <si>
    <t xml:space="preserve">  odpis na redystrybucję 20%</t>
  </si>
  <si>
    <t>II</t>
  </si>
  <si>
    <t>II.1.</t>
  </si>
  <si>
    <t xml:space="preserve">Opłaty za wpis na listę członków Izby </t>
  </si>
  <si>
    <t xml:space="preserve">   odpis dla OIA 50 %</t>
  </si>
  <si>
    <t>II.2.</t>
  </si>
  <si>
    <t xml:space="preserve">   odpis dla KIA 50 %</t>
  </si>
  <si>
    <t>III.</t>
  </si>
  <si>
    <t>za przywrócenie w prawach członka Izby</t>
  </si>
  <si>
    <t>IV.</t>
  </si>
  <si>
    <r>
      <t>Wpływy</t>
    </r>
    <r>
      <rPr>
        <sz val="8"/>
        <rFont val="Arial"/>
        <family val="2"/>
      </rPr>
      <t xml:space="preserve"> z tytułu opłat za postepowanie kwalifikacyjne</t>
    </r>
  </si>
  <si>
    <t xml:space="preserve">     odpis dla OIA 85 %</t>
  </si>
  <si>
    <t xml:space="preserve">     odpis dla KIA 15 %</t>
  </si>
  <si>
    <t>IV.1.</t>
  </si>
  <si>
    <t>IV.2.</t>
  </si>
  <si>
    <t xml:space="preserve">V. </t>
  </si>
  <si>
    <t>Przychody ze szkoleń</t>
  </si>
  <si>
    <t>VI.</t>
  </si>
  <si>
    <t>Kwota składek otrzymana w wyniku redystryb.</t>
  </si>
  <si>
    <t>VII.</t>
  </si>
  <si>
    <t>VIII.</t>
  </si>
  <si>
    <t>Pozostałe przychody operacyjne</t>
  </si>
  <si>
    <t xml:space="preserve">IX. </t>
  </si>
  <si>
    <t>Razem wpływy stanowiące przychody OIA</t>
  </si>
  <si>
    <t>(poz.I.1.+ II.1+ III + IV.1.+ V + VI + VII + VIII</t>
  </si>
  <si>
    <t>I.</t>
  </si>
  <si>
    <t>Opłaty na ponowny wpis na listę członków Izby,</t>
  </si>
  <si>
    <t>Formularz nr 2</t>
  </si>
  <si>
    <t>…………………………………….</t>
  </si>
  <si>
    <t>Przychody</t>
  </si>
  <si>
    <t>A.</t>
  </si>
  <si>
    <t>A.1.</t>
  </si>
  <si>
    <r>
      <t>Przychody statutowe</t>
    </r>
    <r>
      <rPr>
        <sz val="10"/>
        <rFont val="Arial"/>
        <family val="0"/>
      </rPr>
      <t xml:space="preserve">, </t>
    </r>
    <r>
      <rPr>
        <sz val="8"/>
        <rFont val="Arial"/>
        <family val="2"/>
      </rPr>
      <t>z tego:</t>
    </r>
  </si>
  <si>
    <t>A.2.</t>
  </si>
  <si>
    <t>A.3.</t>
  </si>
  <si>
    <t xml:space="preserve">Opłaty za ponowny wpis, za </t>
  </si>
  <si>
    <t>przywrócenie w prawach członka</t>
  </si>
  <si>
    <t>A.4.</t>
  </si>
  <si>
    <t xml:space="preserve">Opłaty za postepowanie </t>
  </si>
  <si>
    <t>A.5.</t>
  </si>
  <si>
    <t>A.6.</t>
  </si>
  <si>
    <t xml:space="preserve">A.7. </t>
  </si>
  <si>
    <t>B.</t>
  </si>
  <si>
    <t>C</t>
  </si>
  <si>
    <t>Wydatki</t>
  </si>
  <si>
    <t>D.</t>
  </si>
  <si>
    <t>Koszty organów OIA</t>
  </si>
  <si>
    <t>D.1.</t>
  </si>
  <si>
    <t>Okręgowy Zjazd IA</t>
  </si>
  <si>
    <t>D.2.</t>
  </si>
  <si>
    <t>Okręgowa Rada IA</t>
  </si>
  <si>
    <t>D.3.</t>
  </si>
  <si>
    <t>Okręgowa Komisja Rewizyjna</t>
  </si>
  <si>
    <t>D.4.</t>
  </si>
  <si>
    <t>Okręgowa Komisja Kwalifikacyjna</t>
  </si>
  <si>
    <t>D.5.</t>
  </si>
  <si>
    <t>Okręgowy Sąd IA</t>
  </si>
  <si>
    <t>D.6.</t>
  </si>
  <si>
    <t>Okręgowy Rzecznik Odpow. Zawod.</t>
  </si>
  <si>
    <t>E.</t>
  </si>
  <si>
    <t>Pozostałe wydatki statutowe</t>
  </si>
  <si>
    <t>F.</t>
  </si>
  <si>
    <t>Koszty ogólnoadministarcyjne</t>
  </si>
  <si>
    <t>F.1.</t>
  </si>
  <si>
    <t>materiały i energia</t>
  </si>
  <si>
    <t>F.2.</t>
  </si>
  <si>
    <t>usługi obce</t>
  </si>
  <si>
    <t>F.3.</t>
  </si>
  <si>
    <t>podatki i opłaty</t>
  </si>
  <si>
    <t>F.4.</t>
  </si>
  <si>
    <t>wynagrodzenia</t>
  </si>
  <si>
    <t>F.5.</t>
  </si>
  <si>
    <t>ubezpiecz.społeczne i inne świadcz.</t>
  </si>
  <si>
    <t>F.6.</t>
  </si>
  <si>
    <t>podróże służbowe pracowników</t>
  </si>
  <si>
    <t>F.7.</t>
  </si>
  <si>
    <t>pozostałe koszty</t>
  </si>
  <si>
    <t>G.</t>
  </si>
  <si>
    <t>Zakup wyposażenia</t>
  </si>
  <si>
    <t>H.</t>
  </si>
  <si>
    <t>Rezerwa roku OIA</t>
  </si>
  <si>
    <t>Kwota składek otrz.z redystrybucji</t>
  </si>
  <si>
    <t>I</t>
  </si>
  <si>
    <t>Razem wydatki</t>
  </si>
  <si>
    <t>w pełnych złotych</t>
  </si>
  <si>
    <t>Składki członkowskie dla OIA</t>
  </si>
  <si>
    <t>kwalifikacyjne dla OIA</t>
  </si>
  <si>
    <r>
      <t xml:space="preserve">Razem przychody </t>
    </r>
    <r>
      <rPr>
        <b/>
        <sz val="10"/>
        <rFont val="Arial"/>
        <family val="0"/>
      </rPr>
      <t>*)</t>
    </r>
  </si>
  <si>
    <t>Wpisowe dla OIA</t>
  </si>
  <si>
    <t>Ze składek członkowskich ogółem przypada na:</t>
  </si>
  <si>
    <t>Ogółem składki członkowskie</t>
  </si>
  <si>
    <t>Inne przychody z działalności statutowej dla OIA</t>
  </si>
  <si>
    <t>Inne przychody statutowe dla OIA</t>
  </si>
  <si>
    <t>na 30 czerwca</t>
  </si>
  <si>
    <t>na 31 grudnia</t>
  </si>
  <si>
    <t xml:space="preserve">                   (w pełnych złotych)</t>
  </si>
  <si>
    <t xml:space="preserve">   na 30 czerwca</t>
  </si>
  <si>
    <t xml:space="preserve">  na 31 grudnia</t>
  </si>
  <si>
    <t xml:space="preserve">   (w pełnych złotych)</t>
  </si>
  <si>
    <t xml:space="preserve">     Formularz nr 1</t>
  </si>
  <si>
    <t>Informacja uzupełniajaca:</t>
  </si>
  <si>
    <t>Diety z tytułu pracy społ.(rekompensaty)</t>
  </si>
  <si>
    <t>% udział diet w sumie przychodów</t>
  </si>
  <si>
    <t xml:space="preserve">Koszty delegacji członków organów  </t>
  </si>
  <si>
    <t>% udział delegacji w sumie przychodów</t>
  </si>
  <si>
    <r>
      <t xml:space="preserve"> </t>
    </r>
    <r>
      <rPr>
        <sz val="14"/>
        <rFont val="Arial"/>
        <family val="2"/>
      </rPr>
      <t>Informacja o realizacji budżetu OIA za 2013 r. i budżecie na 2014 r.</t>
    </r>
  </si>
  <si>
    <t>Budżet na 2013 r.</t>
  </si>
  <si>
    <t>Wykonanie 2013r.</t>
  </si>
  <si>
    <t xml:space="preserve">      Budżet na 2014 rok</t>
  </si>
  <si>
    <t xml:space="preserve"> Wykonanie za 2013 r.</t>
  </si>
  <si>
    <r>
      <t xml:space="preserve">                     </t>
    </r>
    <r>
      <rPr>
        <b/>
        <sz val="10"/>
        <rFont val="Arial"/>
        <family val="2"/>
      </rPr>
      <t xml:space="preserve">  Plan na 2014 rok</t>
    </r>
  </si>
  <si>
    <t>Rozliczenie OIA z wpływów zrealizowanych za 2013 r i planowanych na 2014 r.</t>
  </si>
  <si>
    <t>LUBELSKA  OKRĘGOWA  I A R P</t>
  </si>
  <si>
    <t>WOJCIECH HERMAN</t>
  </si>
  <si>
    <t>WOJCIECH  HERMAN              21/02/2014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</si>
</sst>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33" borderId="0" xfId="0" applyFill="1" applyAlignment="1">
      <alignment/>
    </xf>
    <xf numFmtId="3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31" xfId="0" applyFont="1" applyBorder="1" applyAlignment="1">
      <alignment/>
    </xf>
    <xf numFmtId="164" fontId="0" fillId="0" borderId="15" xfId="52" applyNumberFormat="1" applyFont="1" applyBorder="1" applyAlignment="1">
      <alignment/>
    </xf>
    <xf numFmtId="0" fontId="3" fillId="0" borderId="10" xfId="0" applyFont="1" applyBorder="1" applyAlignment="1">
      <alignment/>
    </xf>
    <xf numFmtId="164" fontId="0" fillId="0" borderId="14" xfId="52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2">
      <selection activeCell="F17" sqref="F17"/>
    </sheetView>
  </sheetViews>
  <sheetFormatPr defaultColWidth="9.140625" defaultRowHeight="12.75"/>
  <cols>
    <col min="1" max="1" width="5.00390625" style="0" customWidth="1"/>
    <col min="2" max="2" width="47.28125" style="0" customWidth="1"/>
    <col min="3" max="3" width="20.8515625" style="0" customWidth="1"/>
    <col min="4" max="5" width="18.57421875" style="0" customWidth="1"/>
    <col min="6" max="6" width="10.421875" style="0" customWidth="1"/>
    <col min="7" max="7" width="11.00390625" style="0" customWidth="1"/>
  </cols>
  <sheetData>
    <row r="1" ht="12.75">
      <c r="E1" t="s">
        <v>108</v>
      </c>
    </row>
    <row r="2" spans="1:2" ht="12.75">
      <c r="A2" t="s">
        <v>2</v>
      </c>
      <c r="B2" t="s">
        <v>121</v>
      </c>
    </row>
    <row r="4" ht="15.75" customHeight="1"/>
    <row r="5" spans="2:11" ht="15" customHeight="1">
      <c r="B5" s="3" t="s">
        <v>120</v>
      </c>
      <c r="C5" s="3"/>
      <c r="D5" s="3"/>
      <c r="E5" s="3"/>
      <c r="F5" s="3"/>
      <c r="G5" s="3"/>
      <c r="H5" s="3"/>
      <c r="I5" s="3"/>
      <c r="J5" s="3"/>
      <c r="K5" s="3"/>
    </row>
    <row r="6" spans="1:5" ht="10.5" customHeight="1">
      <c r="A6" s="6"/>
      <c r="B6" s="6"/>
      <c r="C6" s="6"/>
      <c r="D6" s="1"/>
      <c r="E6" s="6"/>
    </row>
    <row r="7" spans="1:5" ht="12.75">
      <c r="A7" s="7"/>
      <c r="B7" s="4"/>
      <c r="C7" s="51" t="s">
        <v>118</v>
      </c>
      <c r="D7" s="52" t="s">
        <v>119</v>
      </c>
      <c r="E7" s="5"/>
    </row>
    <row r="8" spans="1:5" ht="12.75">
      <c r="A8" s="9" t="s">
        <v>0</v>
      </c>
      <c r="B8" s="14" t="s">
        <v>1</v>
      </c>
      <c r="C8" s="52" t="s">
        <v>107</v>
      </c>
      <c r="D8" s="53" t="s">
        <v>104</v>
      </c>
      <c r="E8" s="25"/>
    </row>
    <row r="9" spans="1:5" ht="12.75" customHeight="1">
      <c r="A9" s="8"/>
      <c r="B9" s="1"/>
      <c r="C9" s="8"/>
      <c r="D9" s="8" t="s">
        <v>105</v>
      </c>
      <c r="E9" s="8" t="s">
        <v>106</v>
      </c>
    </row>
    <row r="10" spans="1:5" ht="11.25" customHeight="1" thickBot="1">
      <c r="A10" s="10">
        <v>1</v>
      </c>
      <c r="B10" s="19">
        <v>2</v>
      </c>
      <c r="C10" s="10">
        <v>3</v>
      </c>
      <c r="D10" s="10"/>
      <c r="E10" s="10">
        <v>4</v>
      </c>
    </row>
    <row r="11" spans="1:5" ht="12.75" customHeight="1" thickTop="1">
      <c r="A11" s="15"/>
      <c r="B11" s="11"/>
      <c r="C11" s="15"/>
      <c r="D11" s="15"/>
      <c r="E11" s="15"/>
    </row>
    <row r="12" spans="1:5" ht="16.5" customHeight="1">
      <c r="A12" s="16" t="s">
        <v>34</v>
      </c>
      <c r="B12" s="1" t="s">
        <v>99</v>
      </c>
      <c r="C12" s="8">
        <v>164180</v>
      </c>
      <c r="D12" s="8">
        <v>105820</v>
      </c>
      <c r="E12" s="8">
        <v>176400</v>
      </c>
    </row>
    <row r="13" spans="1:5" ht="12.75">
      <c r="A13" s="9"/>
      <c r="B13" t="s">
        <v>98</v>
      </c>
      <c r="C13" s="20"/>
      <c r="D13" s="20"/>
      <c r="E13" s="20"/>
    </row>
    <row r="14" spans="1:5" ht="12.75">
      <c r="A14" s="9" t="s">
        <v>4</v>
      </c>
      <c r="B14" t="s">
        <v>5</v>
      </c>
      <c r="C14" s="20">
        <v>82090</v>
      </c>
      <c r="D14" s="20">
        <v>52920</v>
      </c>
      <c r="E14" s="20">
        <v>88200</v>
      </c>
    </row>
    <row r="15" spans="1:5" ht="12.75">
      <c r="A15" s="9" t="s">
        <v>8</v>
      </c>
      <c r="B15" t="s">
        <v>6</v>
      </c>
      <c r="C15" s="20">
        <f>C12*0.3</f>
        <v>49254</v>
      </c>
      <c r="D15" s="20">
        <v>31750</v>
      </c>
      <c r="E15" s="20">
        <v>52920</v>
      </c>
    </row>
    <row r="16" spans="1:5" ht="12.75">
      <c r="A16" s="9" t="s">
        <v>7</v>
      </c>
      <c r="B16" t="s">
        <v>9</v>
      </c>
      <c r="C16" s="20">
        <f>C12*0.2</f>
        <v>32836</v>
      </c>
      <c r="D16" s="20">
        <v>21150</v>
      </c>
      <c r="E16" s="20">
        <v>35280</v>
      </c>
    </row>
    <row r="17" spans="1:5" ht="12.75">
      <c r="A17" s="16"/>
      <c r="B17" s="1"/>
      <c r="C17" s="8"/>
      <c r="D17" s="8"/>
      <c r="E17" s="8"/>
    </row>
    <row r="18" spans="1:7" ht="12.75">
      <c r="A18" s="17"/>
      <c r="B18" s="4"/>
      <c r="C18" s="7"/>
      <c r="D18" s="7"/>
      <c r="E18" s="7"/>
      <c r="G18" s="46"/>
    </row>
    <row r="19" spans="1:5" ht="12.75">
      <c r="A19" s="9" t="s">
        <v>10</v>
      </c>
      <c r="B19" s="6" t="s">
        <v>12</v>
      </c>
      <c r="C19" s="20">
        <v>3740</v>
      </c>
      <c r="D19" s="20">
        <v>2940</v>
      </c>
      <c r="E19" s="20">
        <v>4900</v>
      </c>
    </row>
    <row r="20" spans="1:5" ht="12.75">
      <c r="A20" s="16"/>
      <c r="B20" s="12"/>
      <c r="C20" s="8"/>
      <c r="D20" s="8"/>
      <c r="E20" s="8"/>
    </row>
    <row r="21" spans="1:5" ht="12.75">
      <c r="A21" s="9"/>
      <c r="B21" s="2" t="s">
        <v>3</v>
      </c>
      <c r="C21" s="20"/>
      <c r="D21" s="20"/>
      <c r="E21" s="20"/>
    </row>
    <row r="22" spans="1:5" ht="12.75">
      <c r="A22" s="9" t="s">
        <v>11</v>
      </c>
      <c r="B22" t="s">
        <v>13</v>
      </c>
      <c r="C22" s="20">
        <v>1870</v>
      </c>
      <c r="D22" s="20">
        <v>1470</v>
      </c>
      <c r="E22" s="20">
        <f>E19*0.5</f>
        <v>2450</v>
      </c>
    </row>
    <row r="23" spans="1:5" ht="12.75">
      <c r="A23" s="9" t="s">
        <v>14</v>
      </c>
      <c r="B23" s="6" t="s">
        <v>15</v>
      </c>
      <c r="C23" s="20">
        <v>1870</v>
      </c>
      <c r="D23" s="20">
        <v>1470</v>
      </c>
      <c r="E23" s="20">
        <f>E19*0.5</f>
        <v>2450</v>
      </c>
    </row>
    <row r="24" spans="1:5" ht="12.75">
      <c r="A24" s="16"/>
      <c r="B24" s="1"/>
      <c r="C24" s="8"/>
      <c r="D24" s="8"/>
      <c r="E24" s="8"/>
    </row>
    <row r="25" spans="1:5" ht="12.75">
      <c r="A25" s="9"/>
      <c r="C25" s="20"/>
      <c r="D25" s="20"/>
      <c r="E25" s="20"/>
    </row>
    <row r="26" spans="1:5" ht="12.75">
      <c r="A26" s="9" t="s">
        <v>16</v>
      </c>
      <c r="B26" t="s">
        <v>35</v>
      </c>
      <c r="C26" s="20">
        <v>680</v>
      </c>
      <c r="D26" s="20">
        <v>0</v>
      </c>
      <c r="E26" s="20">
        <v>0</v>
      </c>
    </row>
    <row r="27" spans="1:5" ht="12.75">
      <c r="A27" s="16"/>
      <c r="B27" s="1" t="s">
        <v>17</v>
      </c>
      <c r="C27" s="8"/>
      <c r="D27" s="8"/>
      <c r="E27" s="8"/>
    </row>
    <row r="28" spans="1:5" ht="12.75">
      <c r="A28" s="9"/>
      <c r="C28" s="20"/>
      <c r="D28" s="20"/>
      <c r="E28" s="20"/>
    </row>
    <row r="29" spans="1:5" ht="12.75">
      <c r="A29" s="9" t="s">
        <v>18</v>
      </c>
      <c r="B29" t="s">
        <v>19</v>
      </c>
      <c r="C29" s="20">
        <v>19360</v>
      </c>
      <c r="D29" s="20">
        <v>12600</v>
      </c>
      <c r="E29" s="20">
        <v>25200</v>
      </c>
    </row>
    <row r="30" spans="1:5" ht="12.75">
      <c r="A30" s="16"/>
      <c r="B30" s="1"/>
      <c r="C30" s="8"/>
      <c r="D30" s="8"/>
      <c r="E30" s="8"/>
    </row>
    <row r="31" spans="1:5" ht="12.75">
      <c r="A31" s="9"/>
      <c r="B31" s="2" t="s">
        <v>3</v>
      </c>
      <c r="C31" s="20"/>
      <c r="D31" s="20"/>
      <c r="E31" s="20"/>
    </row>
    <row r="32" spans="1:5" ht="12.75">
      <c r="A32" s="9" t="s">
        <v>22</v>
      </c>
      <c r="B32" s="2" t="s">
        <v>20</v>
      </c>
      <c r="C32" s="20">
        <v>16456</v>
      </c>
      <c r="D32" s="20">
        <f>D29*0.85</f>
        <v>10710</v>
      </c>
      <c r="E32" s="20">
        <f>E29*0.85</f>
        <v>21420</v>
      </c>
    </row>
    <row r="33" spans="1:5" ht="12.75">
      <c r="A33" s="9" t="s">
        <v>23</v>
      </c>
      <c r="B33" s="2" t="s">
        <v>21</v>
      </c>
      <c r="C33" s="20">
        <f>C29*0.15</f>
        <v>2904</v>
      </c>
      <c r="D33" s="20">
        <f>D29*0.15</f>
        <v>1890</v>
      </c>
      <c r="E33" s="20">
        <f>E29*0.15</f>
        <v>3780</v>
      </c>
    </row>
    <row r="34" spans="1:5" ht="12.75">
      <c r="A34" s="16"/>
      <c r="B34" s="1"/>
      <c r="C34" s="8"/>
      <c r="D34" s="8"/>
      <c r="E34" s="8"/>
    </row>
    <row r="35" spans="1:5" ht="12.75">
      <c r="A35" s="9"/>
      <c r="C35" s="20"/>
      <c r="D35" s="20"/>
      <c r="E35" s="20"/>
    </row>
    <row r="36" spans="1:5" ht="12.75">
      <c r="A36" s="9" t="s">
        <v>24</v>
      </c>
      <c r="B36" t="s">
        <v>25</v>
      </c>
      <c r="C36" s="20">
        <v>12963</v>
      </c>
      <c r="D36" s="20">
        <v>15000</v>
      </c>
      <c r="E36" s="20">
        <v>18000</v>
      </c>
    </row>
    <row r="37" spans="1:5" ht="12.75">
      <c r="A37" s="16"/>
      <c r="B37" s="1"/>
      <c r="C37" s="8"/>
      <c r="D37" s="8"/>
      <c r="E37" s="8"/>
    </row>
    <row r="38" spans="1:5" ht="12.75">
      <c r="A38" s="9"/>
      <c r="C38" s="20"/>
      <c r="D38" s="20"/>
      <c r="E38" s="20"/>
    </row>
    <row r="39" spans="1:5" ht="12.75">
      <c r="A39" s="9" t="s">
        <v>26</v>
      </c>
      <c r="B39" t="s">
        <v>27</v>
      </c>
      <c r="C39" s="21">
        <v>94047</v>
      </c>
      <c r="D39" s="21">
        <v>54000</v>
      </c>
      <c r="E39" s="21">
        <v>98000</v>
      </c>
    </row>
    <row r="40" spans="1:5" ht="12.75">
      <c r="A40" s="16"/>
      <c r="B40" s="1"/>
      <c r="C40" s="8"/>
      <c r="D40" s="8"/>
      <c r="E40" s="8"/>
    </row>
    <row r="41" spans="1:5" ht="12.75">
      <c r="A41" s="9"/>
      <c r="C41" s="20"/>
      <c r="D41" s="20"/>
      <c r="E41" s="20"/>
    </row>
    <row r="42" spans="1:5" ht="12.75">
      <c r="A42" s="9" t="s">
        <v>28</v>
      </c>
      <c r="B42" t="s">
        <v>100</v>
      </c>
      <c r="C42" s="20">
        <v>0</v>
      </c>
      <c r="D42" s="20">
        <v>0</v>
      </c>
      <c r="E42" s="20">
        <v>0</v>
      </c>
    </row>
    <row r="43" spans="1:5" ht="12.75">
      <c r="A43" s="16"/>
      <c r="B43" s="1"/>
      <c r="C43" s="8"/>
      <c r="D43" s="8"/>
      <c r="E43" s="8"/>
    </row>
    <row r="44" spans="1:5" ht="12.75">
      <c r="A44" s="9"/>
      <c r="C44" s="20"/>
      <c r="D44" s="20"/>
      <c r="E44" s="20"/>
    </row>
    <row r="45" spans="1:5" ht="12.75">
      <c r="A45" s="9" t="s">
        <v>29</v>
      </c>
      <c r="B45" s="6" t="s">
        <v>30</v>
      </c>
      <c r="C45" s="20">
        <v>2120</v>
      </c>
      <c r="D45" s="20">
        <v>3500</v>
      </c>
      <c r="E45" s="20">
        <v>5000</v>
      </c>
    </row>
    <row r="46" spans="1:5" ht="12.75">
      <c r="A46" s="16"/>
      <c r="B46" s="1"/>
      <c r="C46" s="8"/>
      <c r="D46" s="8"/>
      <c r="E46" s="8"/>
    </row>
    <row r="47" spans="1:5" ht="12.75">
      <c r="A47" s="9"/>
      <c r="C47" s="20"/>
      <c r="D47" s="20"/>
      <c r="E47" s="20"/>
    </row>
    <row r="48" spans="1:5" ht="12.75">
      <c r="A48" s="9" t="s">
        <v>31</v>
      </c>
      <c r="B48" t="s">
        <v>32</v>
      </c>
      <c r="C48" s="20"/>
      <c r="D48" s="20"/>
      <c r="E48" s="20"/>
    </row>
    <row r="49" spans="1:5" ht="13.5" thickBot="1">
      <c r="A49" s="18"/>
      <c r="B49" s="13" t="s">
        <v>33</v>
      </c>
      <c r="C49" s="22">
        <f>SUM(C14,C22,C26,C32,C36,C39,C42,C45)</f>
        <v>210226</v>
      </c>
      <c r="D49" s="22">
        <f>SUM(D14,D22,D26,D32,D36,D39,D42,D45)</f>
        <v>137600</v>
      </c>
      <c r="E49" s="22">
        <f>SUM(E14,E22,E26,E32,E36,E39,E42,E45)</f>
        <v>233070</v>
      </c>
    </row>
    <row r="52" ht="12.75">
      <c r="B52" t="s">
        <v>122</v>
      </c>
    </row>
  </sheetData>
  <sheetProtection/>
  <printOptions/>
  <pageMargins left="0.24" right="0.21" top="0.8661417322834646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5.57421875" style="0" customWidth="1"/>
    <col min="2" max="2" width="33.421875" style="0" customWidth="1"/>
    <col min="3" max="3" width="15.28125" style="0" customWidth="1"/>
    <col min="4" max="4" width="15.57421875" style="0" customWidth="1"/>
    <col min="5" max="6" width="15.28125" style="0" customWidth="1"/>
    <col min="7" max="7" width="7.421875" style="0" customWidth="1"/>
    <col min="8" max="8" width="6.7109375" style="0" customWidth="1"/>
  </cols>
  <sheetData>
    <row r="1" spans="1:2" ht="12.75">
      <c r="A1" t="s">
        <v>37</v>
      </c>
      <c r="B1" t="s">
        <v>121</v>
      </c>
    </row>
    <row r="2" spans="2:6" ht="12.75">
      <c r="B2" t="s">
        <v>91</v>
      </c>
      <c r="F2" t="s">
        <v>36</v>
      </c>
    </row>
    <row r="4" ht="18">
      <c r="B4" t="s">
        <v>114</v>
      </c>
    </row>
    <row r="5" spans="4:5" ht="12.75">
      <c r="D5" t="s">
        <v>93</v>
      </c>
      <c r="E5" s="1"/>
    </row>
    <row r="6" spans="1:6" ht="12.75">
      <c r="A6" s="17"/>
      <c r="B6" s="7"/>
      <c r="C6" s="7"/>
      <c r="D6" s="4"/>
      <c r="E6" s="48" t="s">
        <v>117</v>
      </c>
      <c r="F6" s="49"/>
    </row>
    <row r="7" spans="1:6" ht="12.75">
      <c r="A7" s="16" t="s">
        <v>0</v>
      </c>
      <c r="B7" s="8" t="s">
        <v>38</v>
      </c>
      <c r="C7" s="8" t="s">
        <v>115</v>
      </c>
      <c r="D7" s="25" t="s">
        <v>116</v>
      </c>
      <c r="E7" s="25" t="s">
        <v>102</v>
      </c>
      <c r="F7" s="8" t="s">
        <v>103</v>
      </c>
    </row>
    <row r="8" spans="1:6" ht="15" customHeight="1" thickBot="1">
      <c r="A8" s="40">
        <v>1</v>
      </c>
      <c r="B8" s="41">
        <v>2</v>
      </c>
      <c r="C8" s="40">
        <v>3</v>
      </c>
      <c r="D8" s="42">
        <v>4</v>
      </c>
      <c r="E8" s="42">
        <v>5</v>
      </c>
      <c r="F8" s="40">
        <v>6</v>
      </c>
    </row>
    <row r="9" spans="1:6" ht="21.75" customHeight="1" thickTop="1">
      <c r="A9" s="31" t="s">
        <v>39</v>
      </c>
      <c r="B9" s="24" t="s">
        <v>41</v>
      </c>
      <c r="C9" s="45">
        <f>SUM(C10,C11,C12,C14,C16,C17,C18)</f>
        <v>214540</v>
      </c>
      <c r="D9" s="45">
        <f>SUM(D10,D11,D12,D14,D16,D17,D18)</f>
        <v>208106</v>
      </c>
      <c r="E9" s="45">
        <f>SUM(E10,E11,E12,E14,E16,E17,E18)</f>
        <v>134100</v>
      </c>
      <c r="F9" s="45">
        <f>SUM(F10,F11,F12,F14,F16,F17,F18)</f>
        <v>228070</v>
      </c>
    </row>
    <row r="10" spans="1:6" ht="12.75">
      <c r="A10" s="9" t="s">
        <v>40</v>
      </c>
      <c r="B10" s="20" t="s">
        <v>94</v>
      </c>
      <c r="C10" s="20">
        <v>82740</v>
      </c>
      <c r="D10" s="20">
        <v>82090</v>
      </c>
      <c r="E10" s="20">
        <v>52920</v>
      </c>
      <c r="F10" s="20">
        <v>88200</v>
      </c>
    </row>
    <row r="11" spans="1:6" ht="12.75">
      <c r="A11" s="9" t="s">
        <v>42</v>
      </c>
      <c r="B11" s="20" t="s">
        <v>90</v>
      </c>
      <c r="C11" s="21">
        <v>90000</v>
      </c>
      <c r="D11" s="21">
        <v>94047</v>
      </c>
      <c r="E11" s="21">
        <v>54000</v>
      </c>
      <c r="F11" s="21">
        <v>98000</v>
      </c>
    </row>
    <row r="12" spans="1:6" ht="12.75">
      <c r="A12" s="9" t="s">
        <v>43</v>
      </c>
      <c r="B12" s="20" t="s">
        <v>97</v>
      </c>
      <c r="C12" s="20">
        <v>2550</v>
      </c>
      <c r="D12" s="20">
        <v>1870</v>
      </c>
      <c r="E12" s="20">
        <v>1470</v>
      </c>
      <c r="F12" s="20">
        <v>2450</v>
      </c>
    </row>
    <row r="13" spans="1:6" ht="12.75">
      <c r="A13" s="9" t="s">
        <v>46</v>
      </c>
      <c r="B13" s="20" t="s">
        <v>44</v>
      </c>
      <c r="C13" s="20"/>
      <c r="D13" s="20"/>
      <c r="E13" s="20"/>
      <c r="F13" s="20"/>
    </row>
    <row r="14" spans="1:6" ht="12.75">
      <c r="A14" s="9"/>
      <c r="B14" s="27" t="s">
        <v>45</v>
      </c>
      <c r="C14" s="43">
        <v>0</v>
      </c>
      <c r="D14" s="20">
        <v>680</v>
      </c>
      <c r="E14" s="20">
        <v>0</v>
      </c>
      <c r="F14" s="20">
        <v>0</v>
      </c>
    </row>
    <row r="15" spans="1:6" ht="12.75">
      <c r="A15" s="9" t="s">
        <v>48</v>
      </c>
      <c r="B15" s="20" t="s">
        <v>47</v>
      </c>
      <c r="C15" s="20"/>
      <c r="D15" s="20"/>
      <c r="E15" s="20"/>
      <c r="F15" s="20"/>
    </row>
    <row r="16" spans="1:6" ht="12.75">
      <c r="A16" s="9"/>
      <c r="B16" s="20" t="s">
        <v>95</v>
      </c>
      <c r="C16" s="20">
        <v>21250</v>
      </c>
      <c r="D16" s="20">
        <v>16456</v>
      </c>
      <c r="E16" s="20">
        <v>10710</v>
      </c>
      <c r="F16" s="20">
        <v>21420</v>
      </c>
    </row>
    <row r="17" spans="1:6" ht="12.75">
      <c r="A17" s="9" t="s">
        <v>49</v>
      </c>
      <c r="B17" s="20" t="s">
        <v>25</v>
      </c>
      <c r="C17" s="20">
        <v>15000</v>
      </c>
      <c r="D17" s="20">
        <v>12963</v>
      </c>
      <c r="E17" s="20">
        <v>15000</v>
      </c>
      <c r="F17" s="20">
        <v>18000</v>
      </c>
    </row>
    <row r="18" spans="1:6" ht="12.75">
      <c r="A18" s="9" t="s">
        <v>50</v>
      </c>
      <c r="B18" s="20" t="s">
        <v>101</v>
      </c>
      <c r="C18" s="20">
        <v>3000</v>
      </c>
      <c r="D18" s="20">
        <v>0</v>
      </c>
      <c r="E18" s="20">
        <v>0</v>
      </c>
      <c r="F18" s="20">
        <v>0</v>
      </c>
    </row>
    <row r="19" spans="1:6" ht="12.75">
      <c r="A19" s="37" t="s">
        <v>51</v>
      </c>
      <c r="B19" s="36" t="s">
        <v>30</v>
      </c>
      <c r="C19" s="36">
        <v>11000</v>
      </c>
      <c r="D19" s="36">
        <v>2120</v>
      </c>
      <c r="E19" s="36">
        <v>3500</v>
      </c>
      <c r="F19" s="36">
        <v>5000</v>
      </c>
    </row>
    <row r="20" spans="1:6" ht="21" customHeight="1" thickBot="1">
      <c r="A20" s="32" t="s">
        <v>52</v>
      </c>
      <c r="B20" s="23" t="s">
        <v>96</v>
      </c>
      <c r="C20" s="47">
        <f>SUM(C9,C19)</f>
        <v>225540</v>
      </c>
      <c r="D20" s="47">
        <f>SUM(D9,D19)</f>
        <v>210226</v>
      </c>
      <c r="E20" s="47">
        <f>SUM(E9,E19)</f>
        <v>137600</v>
      </c>
      <c r="F20" s="47">
        <f>SUM(F9,F19)</f>
        <v>233070</v>
      </c>
    </row>
    <row r="21" spans="1:5" ht="12.75">
      <c r="A21" s="33"/>
      <c r="E21" s="50"/>
    </row>
    <row r="22" spans="1:6" ht="12.75">
      <c r="A22" s="17"/>
      <c r="B22" s="7"/>
      <c r="C22" s="7"/>
      <c r="D22" s="5"/>
      <c r="E22" s="48" t="s">
        <v>117</v>
      </c>
      <c r="F22" s="49"/>
    </row>
    <row r="23" spans="1:6" ht="12.75">
      <c r="A23" s="16" t="s">
        <v>0</v>
      </c>
      <c r="B23" s="8" t="s">
        <v>53</v>
      </c>
      <c r="C23" s="8" t="s">
        <v>115</v>
      </c>
      <c r="D23" s="25" t="s">
        <v>116</v>
      </c>
      <c r="E23" s="25" t="s">
        <v>102</v>
      </c>
      <c r="F23" s="8" t="s">
        <v>103</v>
      </c>
    </row>
    <row r="24" spans="1:6" ht="14.25" customHeight="1" thickBot="1">
      <c r="A24" s="10">
        <v>1</v>
      </c>
      <c r="B24" s="10">
        <v>2</v>
      </c>
      <c r="C24" s="10">
        <v>3</v>
      </c>
      <c r="D24" s="30">
        <v>4</v>
      </c>
      <c r="E24" s="30">
        <v>5</v>
      </c>
      <c r="F24" s="10">
        <v>6</v>
      </c>
    </row>
    <row r="25" spans="1:6" ht="13.5" thickTop="1">
      <c r="A25" s="31" t="s">
        <v>54</v>
      </c>
      <c r="B25" s="24" t="s">
        <v>55</v>
      </c>
      <c r="C25" s="24">
        <f>SUM(C26:C31)</f>
        <v>67000</v>
      </c>
      <c r="D25" s="24">
        <f>SUM(D26:D31)</f>
        <v>45007</v>
      </c>
      <c r="E25" s="24">
        <f>SUM(E26:E31)</f>
        <v>43250</v>
      </c>
      <c r="F25" s="24">
        <f>SUM(F26:F31)</f>
        <v>77500</v>
      </c>
    </row>
    <row r="26" spans="1:6" ht="12.75">
      <c r="A26" s="9" t="s">
        <v>56</v>
      </c>
      <c r="B26" s="28" t="s">
        <v>57</v>
      </c>
      <c r="C26" s="20">
        <v>8000</v>
      </c>
      <c r="D26" s="26">
        <v>5480</v>
      </c>
      <c r="E26" s="26">
        <v>9000</v>
      </c>
      <c r="F26" s="20">
        <v>9000</v>
      </c>
    </row>
    <row r="27" spans="1:6" ht="12.75">
      <c r="A27" s="9" t="s">
        <v>58</v>
      </c>
      <c r="B27" s="28" t="s">
        <v>59</v>
      </c>
      <c r="C27" s="20">
        <v>25000</v>
      </c>
      <c r="D27" s="26">
        <v>16059</v>
      </c>
      <c r="E27" s="26">
        <v>17500</v>
      </c>
      <c r="F27" s="20">
        <v>35000</v>
      </c>
    </row>
    <row r="28" spans="1:6" ht="12.75">
      <c r="A28" s="9" t="s">
        <v>60</v>
      </c>
      <c r="B28" s="28" t="s">
        <v>61</v>
      </c>
      <c r="C28" s="20">
        <v>1000</v>
      </c>
      <c r="D28" s="26">
        <v>190</v>
      </c>
      <c r="E28" s="26">
        <v>750</v>
      </c>
      <c r="F28" s="20">
        <v>1500</v>
      </c>
    </row>
    <row r="29" spans="1:6" ht="12.75">
      <c r="A29" s="9" t="s">
        <v>62</v>
      </c>
      <c r="B29" s="28" t="s">
        <v>63</v>
      </c>
      <c r="C29" s="20">
        <v>15000</v>
      </c>
      <c r="D29" s="26">
        <v>10808</v>
      </c>
      <c r="E29" s="26">
        <v>7500</v>
      </c>
      <c r="F29" s="20">
        <v>15000</v>
      </c>
    </row>
    <row r="30" spans="1:6" ht="12.75">
      <c r="A30" s="9" t="s">
        <v>64</v>
      </c>
      <c r="B30" s="28" t="s">
        <v>65</v>
      </c>
      <c r="C30" s="20">
        <v>3000</v>
      </c>
      <c r="D30" s="26">
        <v>914</v>
      </c>
      <c r="E30" s="26">
        <v>1000</v>
      </c>
      <c r="F30" s="20">
        <v>2000</v>
      </c>
    </row>
    <row r="31" spans="1:6" ht="12.75">
      <c r="A31" s="9" t="s">
        <v>66</v>
      </c>
      <c r="B31" s="28" t="s">
        <v>67</v>
      </c>
      <c r="C31" s="20">
        <v>15000</v>
      </c>
      <c r="D31" s="26">
        <v>11556</v>
      </c>
      <c r="E31" s="26">
        <v>7500</v>
      </c>
      <c r="F31" s="20">
        <v>15000</v>
      </c>
    </row>
    <row r="32" spans="1:6" ht="12.75">
      <c r="A32" s="31" t="s">
        <v>68</v>
      </c>
      <c r="B32" s="29" t="s">
        <v>69</v>
      </c>
      <c r="C32" s="24">
        <v>15000</v>
      </c>
      <c r="D32" s="44">
        <v>12061</v>
      </c>
      <c r="E32" s="44">
        <v>7500</v>
      </c>
      <c r="F32" s="24">
        <v>15000</v>
      </c>
    </row>
    <row r="33" spans="1:6" ht="12.75">
      <c r="A33" s="31" t="s">
        <v>70</v>
      </c>
      <c r="B33" s="29" t="s">
        <v>71</v>
      </c>
      <c r="C33" s="24">
        <f>SUM(C35:C41)</f>
        <v>141040</v>
      </c>
      <c r="D33" s="24">
        <f>SUM(D35:D41)</f>
        <v>126349</v>
      </c>
      <c r="E33" s="24">
        <f>SUM(E35:E41)</f>
        <v>69035</v>
      </c>
      <c r="F33" s="24">
        <f>SUM(F35:F41)</f>
        <v>138070</v>
      </c>
    </row>
    <row r="34" spans="1:6" ht="12.75">
      <c r="A34" s="9"/>
      <c r="B34" s="28" t="s">
        <v>3</v>
      </c>
      <c r="C34" s="20"/>
      <c r="D34" s="26"/>
      <c r="E34" s="26"/>
      <c r="F34" s="20"/>
    </row>
    <row r="35" spans="1:6" ht="12.75">
      <c r="A35" s="9" t="s">
        <v>72</v>
      </c>
      <c r="B35" s="28" t="s">
        <v>73</v>
      </c>
      <c r="C35" s="20">
        <v>4000</v>
      </c>
      <c r="D35" s="26">
        <v>1539</v>
      </c>
      <c r="E35" s="26">
        <v>1250</v>
      </c>
      <c r="F35" s="20">
        <v>2500</v>
      </c>
    </row>
    <row r="36" spans="1:6" ht="12.75">
      <c r="A36" s="9" t="s">
        <v>74</v>
      </c>
      <c r="B36" s="28" t="s">
        <v>75</v>
      </c>
      <c r="C36" s="20">
        <v>60000</v>
      </c>
      <c r="D36" s="26">
        <v>55762</v>
      </c>
      <c r="E36" s="26">
        <v>30000</v>
      </c>
      <c r="F36" s="20">
        <v>60000</v>
      </c>
    </row>
    <row r="37" spans="1:6" ht="12.75">
      <c r="A37" s="9" t="s">
        <v>76</v>
      </c>
      <c r="B37" s="28" t="s">
        <v>77</v>
      </c>
      <c r="C37" s="20">
        <v>0</v>
      </c>
      <c r="D37" s="26">
        <v>210</v>
      </c>
      <c r="E37" s="26">
        <v>0</v>
      </c>
      <c r="F37" s="20">
        <v>0</v>
      </c>
    </row>
    <row r="38" spans="1:6" ht="12.75">
      <c r="A38" s="9" t="s">
        <v>78</v>
      </c>
      <c r="B38" s="28" t="s">
        <v>79</v>
      </c>
      <c r="C38" s="20">
        <v>65000</v>
      </c>
      <c r="D38" s="26">
        <v>58887</v>
      </c>
      <c r="E38" s="26">
        <v>32500</v>
      </c>
      <c r="F38" s="20">
        <v>65000</v>
      </c>
    </row>
    <row r="39" spans="1:6" ht="12.75">
      <c r="A39" s="9" t="s">
        <v>80</v>
      </c>
      <c r="B39" s="28" t="s">
        <v>81</v>
      </c>
      <c r="C39" s="20">
        <v>10040</v>
      </c>
      <c r="D39" s="26">
        <v>9870</v>
      </c>
      <c r="E39" s="26">
        <v>5285</v>
      </c>
      <c r="F39" s="20">
        <v>10570</v>
      </c>
    </row>
    <row r="40" spans="1:6" ht="12.75">
      <c r="A40" s="9" t="s">
        <v>82</v>
      </c>
      <c r="B40" s="28" t="s">
        <v>83</v>
      </c>
      <c r="C40" s="20">
        <v>0</v>
      </c>
      <c r="D40" s="26">
        <v>81</v>
      </c>
      <c r="E40" s="26">
        <v>0</v>
      </c>
      <c r="F40" s="20">
        <v>0</v>
      </c>
    </row>
    <row r="41" spans="1:6" ht="12.75">
      <c r="A41" s="9" t="s">
        <v>84</v>
      </c>
      <c r="B41" s="28" t="s">
        <v>85</v>
      </c>
      <c r="C41" s="20">
        <v>2000</v>
      </c>
      <c r="D41" s="26">
        <v>0</v>
      </c>
      <c r="E41" s="26">
        <v>0</v>
      </c>
      <c r="F41" s="20">
        <v>0</v>
      </c>
    </row>
    <row r="42" spans="1:6" ht="12.75">
      <c r="A42" s="31" t="s">
        <v>86</v>
      </c>
      <c r="B42" s="29" t="s">
        <v>87</v>
      </c>
      <c r="C42" s="24">
        <v>2500</v>
      </c>
      <c r="D42" s="44">
        <v>0</v>
      </c>
      <c r="E42" s="44">
        <v>0</v>
      </c>
      <c r="F42" s="24">
        <v>2500</v>
      </c>
    </row>
    <row r="43" spans="1:6" ht="12.75">
      <c r="A43" s="31" t="s">
        <v>88</v>
      </c>
      <c r="B43" s="29" t="s">
        <v>89</v>
      </c>
      <c r="C43" s="24">
        <v>0</v>
      </c>
      <c r="D43" s="44">
        <v>0</v>
      </c>
      <c r="E43" s="44">
        <v>0</v>
      </c>
      <c r="F43" s="24">
        <v>0</v>
      </c>
    </row>
    <row r="44" spans="1:6" ht="12.75">
      <c r="A44" s="9"/>
      <c r="B44" s="20"/>
      <c r="C44" s="20"/>
      <c r="D44" s="26"/>
      <c r="E44" s="26"/>
      <c r="F44" s="20"/>
    </row>
    <row r="45" spans="1:6" ht="12.75">
      <c r="A45" s="34"/>
      <c r="B45" s="35"/>
      <c r="C45" s="7"/>
      <c r="D45" s="7"/>
      <c r="E45" s="7"/>
      <c r="F45" s="7"/>
    </row>
    <row r="46" spans="1:6" ht="13.5" thickBot="1">
      <c r="A46" s="38" t="s">
        <v>91</v>
      </c>
      <c r="B46" s="39" t="s">
        <v>92</v>
      </c>
      <c r="C46" s="39">
        <f>SUM(C25,C32,C33,C42,C43)</f>
        <v>225540</v>
      </c>
      <c r="D46" s="39">
        <f>SUM(D25,D32,D33,D42,D43)</f>
        <v>183417</v>
      </c>
      <c r="E46" s="39">
        <f>SUM(E25,E32,E33,E42,E43)</f>
        <v>119785</v>
      </c>
      <c r="F46" s="39">
        <f>SUM(F25,F32,F33,F42,F43)</f>
        <v>233070</v>
      </c>
    </row>
    <row r="47" spans="1:6" ht="12.75">
      <c r="A47" s="33"/>
      <c r="C47" s="50"/>
      <c r="D47" s="50"/>
      <c r="E47" s="50"/>
      <c r="F47" s="50"/>
    </row>
    <row r="48" spans="1:6" ht="12.75">
      <c r="A48" s="54" t="s">
        <v>109</v>
      </c>
      <c r="B48" s="5"/>
      <c r="C48" s="7"/>
      <c r="D48" s="7"/>
      <c r="E48" s="7"/>
      <c r="F48" s="5"/>
    </row>
    <row r="49" spans="1:6" ht="12.75">
      <c r="A49" s="56" t="s">
        <v>110</v>
      </c>
      <c r="B49" s="26"/>
      <c r="C49" s="20">
        <v>25000</v>
      </c>
      <c r="D49" s="20">
        <v>11780</v>
      </c>
      <c r="E49" s="20">
        <v>17500</v>
      </c>
      <c r="F49" s="26">
        <v>35000</v>
      </c>
    </row>
    <row r="50" spans="1:6" ht="12.75">
      <c r="A50" s="55"/>
      <c r="B50" s="26" t="s">
        <v>111</v>
      </c>
      <c r="C50" s="57">
        <f>C49/C20</f>
        <v>0.11084508291212201</v>
      </c>
      <c r="D50" s="57">
        <f>D49/D20</f>
        <v>0.056034933833112935</v>
      </c>
      <c r="E50" s="57">
        <f>E49/E20</f>
        <v>0.12718023255813954</v>
      </c>
      <c r="F50" s="57">
        <f>F49/F20</f>
        <v>0.15016947698116445</v>
      </c>
    </row>
    <row r="51" spans="1:9" ht="12.75">
      <c r="A51" s="56" t="s">
        <v>112</v>
      </c>
      <c r="B51" s="26"/>
      <c r="C51" s="20">
        <v>3500</v>
      </c>
      <c r="D51" s="20">
        <v>6544</v>
      </c>
      <c r="E51" s="26">
        <v>6500</v>
      </c>
      <c r="F51" s="20">
        <v>10000</v>
      </c>
      <c r="H51" s="6"/>
      <c r="I51" s="6"/>
    </row>
    <row r="52" spans="1:6" ht="12.75">
      <c r="A52" s="58"/>
      <c r="B52" s="25" t="s">
        <v>113</v>
      </c>
      <c r="C52" s="59">
        <f>C51/C20</f>
        <v>0.015518311607697082</v>
      </c>
      <c r="D52" s="59">
        <f>D51/D20</f>
        <v>0.0311284046692607</v>
      </c>
      <c r="E52" s="59">
        <f>E51/E20</f>
        <v>0.047238372093023256</v>
      </c>
      <c r="F52" s="59">
        <f>F51/F20</f>
        <v>0.04290556485176127</v>
      </c>
    </row>
    <row r="53" ht="12.75">
      <c r="A53" s="33"/>
    </row>
    <row r="58" ht="12.75">
      <c r="B58" t="s">
        <v>123</v>
      </c>
    </row>
  </sheetData>
  <sheetProtection/>
  <printOptions/>
  <pageMargins left="0.38" right="0.21" top="0.62" bottom="0.4" header="0.49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kia</dc:creator>
  <cp:keywords/>
  <dc:description/>
  <cp:lastModifiedBy>OIA</cp:lastModifiedBy>
  <cp:lastPrinted>2014-02-27T12:07:33Z</cp:lastPrinted>
  <dcterms:created xsi:type="dcterms:W3CDTF">2008-01-25T09:32:36Z</dcterms:created>
  <dcterms:modified xsi:type="dcterms:W3CDTF">2014-03-18T09:10:03Z</dcterms:modified>
  <cp:category/>
  <cp:version/>
  <cp:contentType/>
  <cp:contentStatus/>
</cp:coreProperties>
</file>